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style6.xml" ContentType="application/vnd.ms-office.chartstyle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5.xml" ContentType="application/vnd.ms-office.chartcolorstyle+xml"/>
  <Override PartName="/xl/charts/colors4.xml" ContentType="application/vnd.ms-office.chartcolorstyle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activeTab="5"/>
  </bookViews>
  <sheets>
    <sheet name="Exercice 1" sheetId="2" r:id="rId1"/>
    <sheet name="Exercice 2" sheetId="12" r:id="rId2"/>
    <sheet name="Exercice 3" sheetId="3" r:id="rId3"/>
    <sheet name="Exercice 4" sheetId="5" r:id="rId4"/>
    <sheet name="Exercice 5" sheetId="6" r:id="rId5"/>
    <sheet name="Exercice 6" sheetId="11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2"/>
  <c r="D3"/>
  <c r="D4"/>
  <c r="D5"/>
  <c r="I6" i="11"/>
  <c r="H6"/>
  <c r="G6"/>
  <c r="F6"/>
  <c r="E6"/>
  <c r="D6"/>
  <c r="C6"/>
  <c r="B6"/>
  <c r="F6" i="6"/>
  <c r="C5" i="5" l="1"/>
  <c r="C6"/>
  <c r="C7"/>
  <c r="C8"/>
  <c r="C9"/>
  <c r="C10"/>
  <c r="C11"/>
  <c r="C12"/>
  <c r="C13"/>
  <c r="C4"/>
  <c r="N3" i="3"/>
  <c r="N4"/>
  <c r="N5"/>
  <c r="N6"/>
  <c r="N7"/>
  <c r="N8"/>
  <c r="N9"/>
  <c r="N10"/>
  <c r="N11"/>
  <c r="N12"/>
  <c r="N13"/>
  <c r="N14"/>
  <c r="N15"/>
  <c r="N16"/>
  <c r="N17"/>
  <c r="N18"/>
  <c r="N19"/>
  <c r="N20"/>
  <c r="N2"/>
  <c r="M3"/>
  <c r="M4"/>
  <c r="M5"/>
  <c r="M6"/>
  <c r="M7"/>
  <c r="M8"/>
  <c r="M9"/>
  <c r="M10"/>
  <c r="M11"/>
  <c r="M12"/>
  <c r="M13"/>
  <c r="M14"/>
  <c r="M15"/>
  <c r="M16"/>
  <c r="M17"/>
  <c r="M18"/>
  <c r="M19"/>
  <c r="M20"/>
  <c r="M2"/>
  <c r="L3"/>
  <c r="L4"/>
  <c r="L5"/>
  <c r="L6"/>
  <c r="L7"/>
  <c r="L8"/>
  <c r="L9"/>
  <c r="L10"/>
  <c r="L11"/>
  <c r="L12"/>
  <c r="L13"/>
  <c r="L14"/>
  <c r="L15"/>
  <c r="L16"/>
  <c r="L17"/>
  <c r="L18"/>
  <c r="L19"/>
  <c r="L20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"/>
  <c r="I2"/>
  <c r="I3"/>
  <c r="I4"/>
  <c r="I5"/>
  <c r="I6"/>
  <c r="I7"/>
  <c r="I8"/>
  <c r="I9"/>
  <c r="I10"/>
  <c r="I11"/>
  <c r="I12"/>
  <c r="I13"/>
  <c r="I14"/>
  <c r="I15"/>
  <c r="I16"/>
  <c r="I17"/>
  <c r="I18"/>
  <c r="I19"/>
  <c r="I20"/>
  <c r="C5" i="2"/>
  <c r="D5"/>
  <c r="E5"/>
  <c r="F5"/>
  <c r="C6"/>
  <c r="D6"/>
  <c r="E6"/>
  <c r="F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F4"/>
  <c r="E4"/>
  <c r="D4"/>
  <c r="C4"/>
  <c r="B5"/>
  <c r="B6"/>
  <c r="B7"/>
  <c r="B8"/>
  <c r="B9"/>
  <c r="B10"/>
  <c r="B11"/>
  <c r="B12"/>
  <c r="B4"/>
</calcChain>
</file>

<file path=xl/sharedStrings.xml><?xml version="1.0" encoding="utf-8"?>
<sst xmlns="http://schemas.openxmlformats.org/spreadsheetml/2006/main" count="156" uniqueCount="121">
  <si>
    <t>Homme</t>
  </si>
  <si>
    <t>Femme</t>
  </si>
  <si>
    <t>Laila</t>
  </si>
  <si>
    <t>Lamia</t>
  </si>
  <si>
    <t>Salim</t>
  </si>
  <si>
    <t>TABLEAU DES SOLDES</t>
  </si>
  <si>
    <t>Nom</t>
  </si>
  <si>
    <t>Prénom</t>
  </si>
  <si>
    <t>Genre</t>
  </si>
  <si>
    <t>Revenu</t>
  </si>
  <si>
    <t>Situation</t>
  </si>
  <si>
    <t>Enfant</t>
  </si>
  <si>
    <t>Résultat</t>
  </si>
  <si>
    <t>JANJUAH</t>
  </si>
  <si>
    <t>SARA</t>
  </si>
  <si>
    <t>CHAMPNEY</t>
  </si>
  <si>
    <t>JONAS</t>
  </si>
  <si>
    <t>SAMEN</t>
  </si>
  <si>
    <t>SATAKE</t>
  </si>
  <si>
    <t>LEON</t>
  </si>
  <si>
    <t>BYERLY</t>
  </si>
  <si>
    <t>WARNER</t>
  </si>
  <si>
    <t>GAUDFROY</t>
  </si>
  <si>
    <t>CHAP</t>
  </si>
  <si>
    <t>SIMPSON</t>
  </si>
  <si>
    <t>ORDYCE</t>
  </si>
  <si>
    <t>TORTELLI</t>
  </si>
  <si>
    <t>ADCOCK</t>
  </si>
  <si>
    <t>CONTAT</t>
  </si>
  <si>
    <t>ZIZZARI</t>
  </si>
  <si>
    <t>FREYER</t>
  </si>
  <si>
    <t>JONES</t>
  </si>
  <si>
    <t>Bob</t>
  </si>
  <si>
    <t>Sumit</t>
  </si>
  <si>
    <t>Robert</t>
  </si>
  <si>
    <t>Lee</t>
  </si>
  <si>
    <t>Michael</t>
  </si>
  <si>
    <t>Kaori</t>
  </si>
  <si>
    <t>Fernando</t>
  </si>
  <si>
    <t>Kimberly</t>
  </si>
  <si>
    <t>Norris</t>
  </si>
  <si>
    <t>Marie</t>
  </si>
  <si>
    <t>Mathew</t>
  </si>
  <si>
    <t>Aubrey</t>
  </si>
  <si>
    <t>David</t>
  </si>
  <si>
    <t>Olavo</t>
  </si>
  <si>
    <t>Thibault</t>
  </si>
  <si>
    <t>Stephen</t>
  </si>
  <si>
    <t>Jean-Luc</t>
  </si>
  <si>
    <t>veuf</t>
  </si>
  <si>
    <t>Célibataire</t>
  </si>
  <si>
    <t>Marié</t>
  </si>
  <si>
    <t>Veuve</t>
  </si>
  <si>
    <t>Divorcé</t>
  </si>
  <si>
    <t>1. Saisir le tableau,</t>
  </si>
  <si>
    <t>2. Proposez la formule de la cellule B4, puis la dupliquer sur toute la colonne, que remarquez-vous,</t>
  </si>
  <si>
    <t>4. Reprendre l’exercice en utilisant la référence mixte proposez la formule de la cellule B4, dupliquez pour toute les cellules.</t>
  </si>
  <si>
    <r>
      <t xml:space="preserve">3. </t>
    </r>
    <r>
      <rPr>
        <sz val="11"/>
        <color theme="1"/>
        <rFont val="Calibri"/>
        <family val="2"/>
        <scheme val="minor"/>
      </rPr>
      <t>En utilisant la référence absolue proposer les formules de B4 ….F4, Dupliquez colonne par colonne,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</si>
  <si>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1 : client mariés avec un seul enfant,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</si>
  <si>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2 : client célibataire ou divorcé,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</si>
  <si>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3 : client marié avec un revenu supérieur à 75000,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</si>
  <si>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4 : client est un homme, veuf ou divorcé et sans enfant,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</si>
  <si>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5 : client est une femme avec 1 ou 2 enfants,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</si>
  <si>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6 : client marié avec un revenu supérieur ou équivalent à 50000 et qui a au moins 2 enfants.</t>
    </r>
  </si>
  <si>
    <t xml:space="preserve"> Nb( vous pouvez définir plusieurs colonnes , une pour chaque critère).</t>
  </si>
  <si>
    <t>La colonne Résultat (G) doit contenir « Oui » pour les clients répandant aux critères suivants :</t>
  </si>
  <si>
    <t>Crit 1</t>
  </si>
  <si>
    <t>Crit 2</t>
  </si>
  <si>
    <t>Crit 3</t>
  </si>
  <si>
    <t>Crit 4</t>
  </si>
  <si>
    <t>Crit 5</t>
  </si>
  <si>
    <t>Crit 6</t>
  </si>
  <si>
    <t>Elève</t>
  </si>
  <si>
    <t>Moy gén</t>
  </si>
  <si>
    <t>Mention</t>
  </si>
  <si>
    <t>Karim</t>
  </si>
  <si>
    <t>Abderahim</t>
  </si>
  <si>
    <t>Imen</t>
  </si>
  <si>
    <t>Radouane</t>
  </si>
  <si>
    <t>Farouk</t>
  </si>
  <si>
    <t>Soumia</t>
  </si>
  <si>
    <t>Ilham</t>
  </si>
  <si>
    <t>Moyenne</t>
  </si>
  <si>
    <t>Faible</t>
  </si>
  <si>
    <t>Passable</t>
  </si>
  <si>
    <t>Assez Bien</t>
  </si>
  <si>
    <t>Bien</t>
  </si>
  <si>
    <t>Très Bien</t>
  </si>
  <si>
    <t>Excellent</t>
  </si>
  <si>
    <t>COUTS DES LIVRAISONS</t>
  </si>
  <si>
    <t>VILLE</t>
  </si>
  <si>
    <t>TIPAZA</t>
  </si>
  <si>
    <t>BISKRA</t>
  </si>
  <si>
    <t>OUEREGLA</t>
  </si>
  <si>
    <t>CHLEF</t>
  </si>
  <si>
    <t>SETIF</t>
  </si>
  <si>
    <t>BATNA</t>
  </si>
  <si>
    <t>ANNABA</t>
  </si>
  <si>
    <t>ORAN</t>
  </si>
  <si>
    <t>COUT MOYEN</t>
  </si>
  <si>
    <t>tipaza</t>
  </si>
  <si>
    <t>COUT</t>
  </si>
  <si>
    <r>
      <t xml:space="preserve">Trouvez la formule pour calculer automatiquement la valeur de la cellule F6  (fonction </t>
    </r>
    <r>
      <rPr>
        <b/>
        <sz val="11"/>
        <color theme="1"/>
        <rFont val="Calibri"/>
        <family val="2"/>
        <scheme val="minor"/>
      </rPr>
      <t>RECHERCHEH</t>
    </r>
    <r>
      <rPr>
        <sz val="11"/>
        <color theme="1"/>
        <rFont val="Calibri"/>
        <family val="2"/>
        <scheme val="minor"/>
      </rPr>
      <t>), selon le nom de la ville (cellule C6)</t>
    </r>
  </si>
  <si>
    <t>Compléter le tableau ci-dessous (colonne Mention) en mettant une mention pour chaque élève en utilisant la fonction RECHERCHEV().</t>
  </si>
  <si>
    <t>Taux de Mortalité Infantile Ensemble (en ‰)</t>
  </si>
  <si>
    <t>Le tableau suivant représente l'évolution du taux de mortalité infantile par sexe (Pour mille naissances vivantes) en algérie (selon le site web de l'ONS : Office National des Statistiques):</t>
  </si>
  <si>
    <r>
      <t>1)</t>
    </r>
    <r>
      <rPr>
        <sz val="11"/>
        <rFont val="Calibri"/>
        <family val="2"/>
      </rPr>
      <t xml:space="preserve"> Calculer le taux de mortalité infantile total (ligne 6)</t>
    </r>
  </si>
  <si>
    <r>
      <rPr>
        <b/>
        <sz val="11"/>
        <rFont val="Calibri"/>
        <family val="2"/>
      </rPr>
      <t>2)</t>
    </r>
    <r>
      <rPr>
        <sz val="11"/>
        <rFont val="Calibri"/>
        <family val="2"/>
      </rPr>
      <t xml:space="preserve"> Dessiner le graphe adéquat pour illustré le changement du taux de mortalité (Masculin, Féminin et Total) au cours des huit dernières années,</t>
    </r>
  </si>
  <si>
    <r>
      <rPr>
        <b/>
        <sz val="11"/>
        <rFont val="Calibri"/>
        <family val="2"/>
      </rPr>
      <t>3)</t>
    </r>
    <r>
      <rPr>
        <sz val="11"/>
        <rFont val="Calibri"/>
        <family val="2"/>
      </rPr>
      <t xml:space="preserve"> Dessiner le graphe adéquat pour comparer le taux de mortalité Masculin et Féminin au cours des dernières années,</t>
    </r>
  </si>
  <si>
    <r>
      <rPr>
        <b/>
        <sz val="11"/>
        <rFont val="Calibri"/>
        <family val="2"/>
      </rPr>
      <t>4)</t>
    </r>
    <r>
      <rPr>
        <sz val="11"/>
        <rFont val="Calibri"/>
        <family val="2"/>
      </rPr>
      <t xml:space="preserve"> Dessiner le graphe adéquat pour comparer le taux de mortalité Masculin et Féminin en 2015</t>
    </r>
  </si>
  <si>
    <t>Nom du representant</t>
  </si>
  <si>
    <t>Années d'ancienneté</t>
  </si>
  <si>
    <t>Chiffres d'affaires</t>
  </si>
  <si>
    <t>Prime</t>
  </si>
  <si>
    <t>SEBATI</t>
  </si>
  <si>
    <t>NINIAN</t>
  </si>
  <si>
    <t>FLORA</t>
  </si>
  <si>
    <t>ARMAND</t>
  </si>
  <si>
    <r>
      <t>Années</t>
    </r>
    <r>
      <rPr>
        <b/>
        <sz val="11"/>
        <rFont val="Times New Roman"/>
        <family val="1"/>
      </rPr>
      <t xml:space="preserve"> </t>
    </r>
  </si>
  <si>
    <r>
      <t xml:space="preserve"> Taux de Mortalité Infantile Masculin (en </t>
    </r>
    <r>
      <rPr>
        <b/>
        <sz val="11"/>
        <rFont val="Arabic Transparent"/>
        <charset val="178"/>
      </rPr>
      <t>‰</t>
    </r>
    <r>
      <rPr>
        <b/>
        <sz val="11"/>
        <rFont val="Calibri"/>
        <family val="2"/>
      </rPr>
      <t>)</t>
    </r>
  </si>
  <si>
    <r>
      <t xml:space="preserve"> Taux de Mortalité Infantile Féminin (en </t>
    </r>
    <r>
      <rPr>
        <b/>
        <sz val="11"/>
        <rFont val="Arabic Transparent"/>
        <charset val="178"/>
      </rPr>
      <t>‰</t>
    </r>
    <r>
      <rPr>
        <b/>
        <sz val="11"/>
        <rFont val="Calibri"/>
        <family val="2"/>
      </rPr>
      <t>)</t>
    </r>
  </si>
</sst>
</file>

<file path=xl/styles.xml><?xml version="1.0" encoding="utf-8"?>
<styleSheet xmlns="http://schemas.openxmlformats.org/spreadsheetml/2006/main">
  <numFmts count="2">
    <numFmt numFmtId="164" formatCode="00.00"/>
    <numFmt numFmtId="165" formatCode="#,##0.00\ _€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Times New Roman"/>
      <family val="1"/>
    </font>
    <font>
      <b/>
      <sz val="11"/>
      <name val="Arabic Transparent"/>
      <charset val="17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2" fillId="4" borderId="0" xfId="0" applyFont="1" applyFill="1"/>
    <xf numFmtId="9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right" inden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8"/>
    </xf>
    <xf numFmtId="0" fontId="4" fillId="3" borderId="0" xfId="0" applyFont="1" applyFill="1" applyAlignment="1">
      <alignment vertical="center"/>
    </xf>
    <xf numFmtId="0" fontId="1" fillId="5" borderId="0" xfId="0" applyFont="1" applyFill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1" xfId="0" applyFont="1" applyFill="1" applyBorder="1"/>
    <xf numFmtId="165" fontId="0" fillId="0" borderId="1" xfId="0" applyNumberFormat="1" applyBorder="1"/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EF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Question 2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v>Masculin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6'!$B$4:$I$4</c:f>
              <c:numCache>
                <c:formatCode>General</c:formatCode>
                <c:ptCount val="8"/>
                <c:pt idx="0">
                  <c:v>26.9</c:v>
                </c:pt>
                <c:pt idx="1">
                  <c:v>26.6</c:v>
                </c:pt>
                <c:pt idx="2">
                  <c:v>25.2</c:v>
                </c:pt>
                <c:pt idx="3">
                  <c:v>24.6</c:v>
                </c:pt>
                <c:pt idx="4">
                  <c:v>23.9</c:v>
                </c:pt>
                <c:pt idx="5">
                  <c:v>23.6</c:v>
                </c:pt>
                <c:pt idx="6">
                  <c:v>23.5</c:v>
                </c:pt>
                <c:pt idx="7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B2-4896-AD57-8D491B22AA04}"/>
            </c:ext>
          </c:extLst>
        </c:ser>
        <c:ser>
          <c:idx val="1"/>
          <c:order val="1"/>
          <c:tx>
            <c:v>Féminin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6'!$B$5:$I$5</c:f>
              <c:numCache>
                <c:formatCode>General</c:formatCode>
                <c:ptCount val="8"/>
                <c:pt idx="0">
                  <c:v>23.9</c:v>
                </c:pt>
                <c:pt idx="1">
                  <c:v>22.9</c:v>
                </c:pt>
                <c:pt idx="2">
                  <c:v>22.2</c:v>
                </c:pt>
                <c:pt idx="3">
                  <c:v>21.6</c:v>
                </c:pt>
                <c:pt idx="4">
                  <c:v>21.2</c:v>
                </c:pt>
                <c:pt idx="5">
                  <c:v>21.2</c:v>
                </c:pt>
                <c:pt idx="6">
                  <c:v>20.399999999999999</c:v>
                </c:pt>
                <c:pt idx="7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B2-4896-AD57-8D491B22AA04}"/>
            </c:ext>
          </c:extLst>
        </c:ser>
        <c:ser>
          <c:idx val="2"/>
          <c:order val="2"/>
          <c:tx>
            <c:v>Total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6'!$B$6:$I$6</c:f>
              <c:numCache>
                <c:formatCode>General</c:formatCode>
                <c:ptCount val="8"/>
                <c:pt idx="0">
                  <c:v>25.4</c:v>
                </c:pt>
                <c:pt idx="1">
                  <c:v>24.75</c:v>
                </c:pt>
                <c:pt idx="2">
                  <c:v>23.7</c:v>
                </c:pt>
                <c:pt idx="3">
                  <c:v>23.1</c:v>
                </c:pt>
                <c:pt idx="4">
                  <c:v>22.549999999999997</c:v>
                </c:pt>
                <c:pt idx="5">
                  <c:v>22.4</c:v>
                </c:pt>
                <c:pt idx="6">
                  <c:v>21.95</c:v>
                </c:pt>
                <c:pt idx="7">
                  <c:v>22.2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B2-4896-AD57-8D491B22AA04}"/>
            </c:ext>
          </c:extLst>
        </c:ser>
        <c:marker val="1"/>
        <c:axId val="76024448"/>
        <c:axId val="76038528"/>
      </c:lineChart>
      <c:catAx>
        <c:axId val="760244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038528"/>
        <c:crosses val="autoZero"/>
        <c:auto val="1"/>
        <c:lblAlgn val="ctr"/>
        <c:lblOffset val="100"/>
      </c:catAx>
      <c:valAx>
        <c:axId val="760385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02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Question 3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Masculin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6'!$B$4:$I$4</c:f>
              <c:numCache>
                <c:formatCode>General</c:formatCode>
                <c:ptCount val="8"/>
                <c:pt idx="0">
                  <c:v>26.9</c:v>
                </c:pt>
                <c:pt idx="1">
                  <c:v>26.6</c:v>
                </c:pt>
                <c:pt idx="2">
                  <c:v>25.2</c:v>
                </c:pt>
                <c:pt idx="3">
                  <c:v>24.6</c:v>
                </c:pt>
                <c:pt idx="4">
                  <c:v>23.9</c:v>
                </c:pt>
                <c:pt idx="5">
                  <c:v>23.6</c:v>
                </c:pt>
                <c:pt idx="6">
                  <c:v>23.5</c:v>
                </c:pt>
                <c:pt idx="7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4-437C-BCDB-9CF222809792}"/>
            </c:ext>
          </c:extLst>
        </c:ser>
        <c:ser>
          <c:idx val="1"/>
          <c:order val="1"/>
          <c:tx>
            <c:v>Feminin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6'!$B$5:$I$5</c:f>
              <c:numCache>
                <c:formatCode>General</c:formatCode>
                <c:ptCount val="8"/>
                <c:pt idx="0">
                  <c:v>23.9</c:v>
                </c:pt>
                <c:pt idx="1">
                  <c:v>22.9</c:v>
                </c:pt>
                <c:pt idx="2">
                  <c:v>22.2</c:v>
                </c:pt>
                <c:pt idx="3">
                  <c:v>21.6</c:v>
                </c:pt>
                <c:pt idx="4">
                  <c:v>21.2</c:v>
                </c:pt>
                <c:pt idx="5">
                  <c:v>21.2</c:v>
                </c:pt>
                <c:pt idx="6">
                  <c:v>20.399999999999999</c:v>
                </c:pt>
                <c:pt idx="7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B4-437C-BCDB-9CF222809792}"/>
            </c:ext>
          </c:extLst>
        </c:ser>
        <c:gapWidth val="219"/>
        <c:overlap val="-27"/>
        <c:axId val="76072832"/>
        <c:axId val="76074368"/>
      </c:barChart>
      <c:catAx>
        <c:axId val="760728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074368"/>
        <c:crosses val="autoZero"/>
        <c:auto val="1"/>
        <c:lblAlgn val="ctr"/>
        <c:lblOffset val="100"/>
      </c:catAx>
      <c:valAx>
        <c:axId val="760743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07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Question 4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v>Masculin</c:v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88-4CF5-8215-EC29FC74A55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88-4CF5-8215-EC29FC74A557}"/>
              </c:ext>
            </c:extLst>
          </c:dPt>
          <c:cat>
            <c:strRef>
              <c:f>'Exercice 6'!$A$4:$A$5</c:f>
              <c:strCache>
                <c:ptCount val="2"/>
                <c:pt idx="0">
                  <c:v> Taux de Mortalité Infantile Masculin (en ‰)</c:v>
                </c:pt>
                <c:pt idx="1">
                  <c:v> Taux de Mortalité Infantile Féminin (en ‰)</c:v>
                </c:pt>
              </c:strCache>
            </c:strRef>
          </c:cat>
          <c:val>
            <c:numRef>
              <c:f>'Exercice 6'!$I$4:$I$5</c:f>
              <c:numCache>
                <c:formatCode>General</c:formatCode>
                <c:ptCount val="2"/>
                <c:pt idx="0">
                  <c:v>23.7</c:v>
                </c:pt>
                <c:pt idx="1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88-4CF5-8215-EC29FC74A557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88278</xdr:colOff>
      <xdr:row>11</xdr:row>
      <xdr:rowOff>85028</xdr:rowOff>
    </xdr:from>
    <xdr:to>
      <xdr:col>6</xdr:col>
      <xdr:colOff>297365</xdr:colOff>
      <xdr:row>20</xdr:row>
      <xdr:rowOff>134744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106865</xdr:colOff>
      <xdr:row>20</xdr:row>
      <xdr:rowOff>148684</xdr:rowOff>
    </xdr:from>
    <xdr:to>
      <xdr:col>6</xdr:col>
      <xdr:colOff>302013</xdr:colOff>
      <xdr:row>30</xdr:row>
      <xdr:rowOff>157976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104542</xdr:colOff>
      <xdr:row>31</xdr:row>
      <xdr:rowOff>6039</xdr:rowOff>
    </xdr:from>
    <xdr:to>
      <xdr:col>3</xdr:col>
      <xdr:colOff>408878</xdr:colOff>
      <xdr:row>43</xdr:row>
      <xdr:rowOff>70327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7"/>
  <sheetViews>
    <sheetView workbookViewId="0">
      <selection activeCell="A17" sqref="A17:L17"/>
    </sheetView>
  </sheetViews>
  <sheetFormatPr baseColWidth="10" defaultColWidth="9.140625" defaultRowHeight="15"/>
  <cols>
    <col min="1" max="1" width="9.42578125" bestFit="1" customWidth="1"/>
  </cols>
  <sheetData>
    <row r="2" spans="1:12" ht="15.75">
      <c r="A2" s="31" t="s">
        <v>5</v>
      </c>
      <c r="B2" s="31"/>
      <c r="C2" s="31"/>
      <c r="D2" s="31"/>
      <c r="E2" s="31"/>
      <c r="F2" s="31"/>
    </row>
    <row r="3" spans="1:12">
      <c r="A3" s="2"/>
      <c r="B3" s="4">
        <v>0.1</v>
      </c>
      <c r="C3" s="4">
        <v>0.2</v>
      </c>
      <c r="D3" s="4">
        <v>0.3</v>
      </c>
      <c r="E3" s="4">
        <v>0.5</v>
      </c>
      <c r="F3" s="4">
        <v>0.7</v>
      </c>
    </row>
    <row r="4" spans="1:12">
      <c r="A4" s="5">
        <v>5</v>
      </c>
      <c r="B4" s="8">
        <f>A4*$B$3</f>
        <v>0.5</v>
      </c>
      <c r="C4" s="8">
        <f>A4*$C$3</f>
        <v>1</v>
      </c>
      <c r="D4" s="8">
        <f>A4*$D$3</f>
        <v>1.5</v>
      </c>
      <c r="E4" s="8">
        <f>A4*$E$3</f>
        <v>2.5</v>
      </c>
      <c r="F4" s="8">
        <f>A4*$F$3</f>
        <v>3.5</v>
      </c>
    </row>
    <row r="5" spans="1:12">
      <c r="A5" s="5">
        <v>10</v>
      </c>
      <c r="B5" s="8">
        <f t="shared" ref="B5:B12" si="0">A5*$B$3</f>
        <v>1</v>
      </c>
      <c r="C5" s="8">
        <f t="shared" ref="C5:C12" si="1">A5*$C$3</f>
        <v>2</v>
      </c>
      <c r="D5" s="8">
        <f t="shared" ref="D5:D12" si="2">A5*$D$3</f>
        <v>3</v>
      </c>
      <c r="E5" s="8">
        <f t="shared" ref="E5:E12" si="3">A5*$E$3</f>
        <v>5</v>
      </c>
      <c r="F5" s="8">
        <f t="shared" ref="F5:F12" si="4">A5*$F$3</f>
        <v>7</v>
      </c>
    </row>
    <row r="6" spans="1:12">
      <c r="A6" s="5">
        <v>15</v>
      </c>
      <c r="B6" s="8">
        <f t="shared" si="0"/>
        <v>1.5</v>
      </c>
      <c r="C6" s="8">
        <f t="shared" si="1"/>
        <v>3</v>
      </c>
      <c r="D6" s="8">
        <f t="shared" si="2"/>
        <v>4.5</v>
      </c>
      <c r="E6" s="8">
        <f t="shared" si="3"/>
        <v>7.5</v>
      </c>
      <c r="F6" s="8">
        <f t="shared" si="4"/>
        <v>10.5</v>
      </c>
    </row>
    <row r="7" spans="1:12">
      <c r="A7" s="5">
        <v>20</v>
      </c>
      <c r="B7" s="8">
        <f t="shared" si="0"/>
        <v>2</v>
      </c>
      <c r="C7" s="8">
        <f t="shared" si="1"/>
        <v>4</v>
      </c>
      <c r="D7" s="8">
        <f t="shared" si="2"/>
        <v>6</v>
      </c>
      <c r="E7" s="8">
        <f t="shared" si="3"/>
        <v>10</v>
      </c>
      <c r="F7" s="8">
        <f t="shared" si="4"/>
        <v>14</v>
      </c>
    </row>
    <row r="8" spans="1:12">
      <c r="A8" s="5">
        <v>25</v>
      </c>
      <c r="B8" s="8">
        <f t="shared" si="0"/>
        <v>2.5</v>
      </c>
      <c r="C8" s="8">
        <f t="shared" si="1"/>
        <v>5</v>
      </c>
      <c r="D8" s="8">
        <f t="shared" si="2"/>
        <v>7.5</v>
      </c>
      <c r="E8" s="8">
        <f t="shared" si="3"/>
        <v>12.5</v>
      </c>
      <c r="F8" s="8">
        <f t="shared" si="4"/>
        <v>17.5</v>
      </c>
    </row>
    <row r="9" spans="1:12">
      <c r="A9" s="5">
        <v>30</v>
      </c>
      <c r="B9" s="8">
        <f t="shared" si="0"/>
        <v>3</v>
      </c>
      <c r="C9" s="8">
        <f t="shared" si="1"/>
        <v>6</v>
      </c>
      <c r="D9" s="8">
        <f t="shared" si="2"/>
        <v>9</v>
      </c>
      <c r="E9" s="8">
        <f t="shared" si="3"/>
        <v>15</v>
      </c>
      <c r="F9" s="8">
        <f t="shared" si="4"/>
        <v>21</v>
      </c>
    </row>
    <row r="10" spans="1:12">
      <c r="A10" s="5">
        <v>35</v>
      </c>
      <c r="B10" s="8">
        <f t="shared" si="0"/>
        <v>3.5</v>
      </c>
      <c r="C10" s="8">
        <f t="shared" si="1"/>
        <v>7</v>
      </c>
      <c r="D10" s="8">
        <f t="shared" si="2"/>
        <v>10.5</v>
      </c>
      <c r="E10" s="8">
        <f t="shared" si="3"/>
        <v>17.5</v>
      </c>
      <c r="F10" s="8">
        <f t="shared" si="4"/>
        <v>24.5</v>
      </c>
    </row>
    <row r="11" spans="1:12">
      <c r="A11" s="5">
        <v>40</v>
      </c>
      <c r="B11" s="8">
        <f t="shared" si="0"/>
        <v>4</v>
      </c>
      <c r="C11" s="8">
        <f t="shared" si="1"/>
        <v>8</v>
      </c>
      <c r="D11" s="8">
        <f t="shared" si="2"/>
        <v>12</v>
      </c>
      <c r="E11" s="8">
        <f t="shared" si="3"/>
        <v>20</v>
      </c>
      <c r="F11" s="8">
        <f t="shared" si="4"/>
        <v>28</v>
      </c>
    </row>
    <row r="12" spans="1:12">
      <c r="A12" s="5">
        <v>45</v>
      </c>
      <c r="B12" s="8">
        <f t="shared" si="0"/>
        <v>4.5</v>
      </c>
      <c r="C12" s="8">
        <f t="shared" si="1"/>
        <v>9</v>
      </c>
      <c r="D12" s="8">
        <f t="shared" si="2"/>
        <v>13.5</v>
      </c>
      <c r="E12" s="8">
        <f t="shared" si="3"/>
        <v>22.5</v>
      </c>
      <c r="F12" s="8">
        <f t="shared" si="4"/>
        <v>31.499999999999996</v>
      </c>
    </row>
    <row r="14" spans="1:12">
      <c r="A14" s="29" t="s">
        <v>54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>
      <c r="A15" s="29" t="s">
        <v>55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>
      <c r="A16" s="29" t="s">
        <v>57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>
      <c r="A17" s="30" t="s">
        <v>56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</sheetData>
  <mergeCells count="5">
    <mergeCell ref="A16:L16"/>
    <mergeCell ref="A17:L17"/>
    <mergeCell ref="A2:F2"/>
    <mergeCell ref="A15:L15"/>
    <mergeCell ref="A14:L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zoomScaleNormal="100" workbookViewId="0">
      <selection activeCell="D2" sqref="D2"/>
    </sheetView>
  </sheetViews>
  <sheetFormatPr baseColWidth="10" defaultRowHeight="15"/>
  <cols>
    <col min="1" max="1" width="17.42578125" customWidth="1"/>
    <col min="2" max="3" width="16.5703125" customWidth="1"/>
  </cols>
  <sheetData>
    <row r="1" spans="1:4" ht="30">
      <c r="A1" s="25" t="s">
        <v>110</v>
      </c>
      <c r="B1" s="25" t="s">
        <v>111</v>
      </c>
      <c r="C1" s="25" t="s">
        <v>112</v>
      </c>
      <c r="D1" s="25" t="s">
        <v>113</v>
      </c>
    </row>
    <row r="2" spans="1:4">
      <c r="A2" s="6" t="s">
        <v>117</v>
      </c>
      <c r="B2" s="7">
        <v>3</v>
      </c>
      <c r="C2" s="7">
        <v>121300</v>
      </c>
      <c r="D2" s="7">
        <f>IF(OR(B2&gt;5,C2&gt;100000),1000,0)</f>
        <v>1000</v>
      </c>
    </row>
    <row r="3" spans="1:4">
      <c r="A3" s="6" t="s">
        <v>116</v>
      </c>
      <c r="B3" s="7">
        <v>6</v>
      </c>
      <c r="C3" s="7">
        <v>99700</v>
      </c>
      <c r="D3" s="7">
        <f t="shared" ref="D3:D5" si="0">IF(OR(B3&gt;5,C3&gt;100000),1000,0)</f>
        <v>1000</v>
      </c>
    </row>
    <row r="4" spans="1:4">
      <c r="A4" s="6" t="s">
        <v>115</v>
      </c>
      <c r="B4" s="7">
        <v>7</v>
      </c>
      <c r="C4" s="7">
        <v>101600</v>
      </c>
      <c r="D4" s="7">
        <f t="shared" si="0"/>
        <v>1000</v>
      </c>
    </row>
    <row r="5" spans="1:4">
      <c r="A5" s="6" t="s">
        <v>114</v>
      </c>
      <c r="B5" s="7">
        <v>1</v>
      </c>
      <c r="C5" s="7">
        <v>75700</v>
      </c>
      <c r="D5" s="7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2"/>
  <sheetViews>
    <sheetView topLeftCell="A16" workbookViewId="0">
      <selection activeCell="N2" sqref="N2"/>
    </sheetView>
  </sheetViews>
  <sheetFormatPr baseColWidth="10" defaultColWidth="9.140625" defaultRowHeight="15"/>
  <cols>
    <col min="1" max="2" width="12.7109375" customWidth="1"/>
    <col min="3" max="3" width="9.28515625" customWidth="1"/>
    <col min="4" max="4" width="9.28515625" style="1" customWidth="1"/>
    <col min="5" max="5" width="12.7109375" customWidth="1"/>
    <col min="6" max="6" width="9.140625" style="1"/>
    <col min="7" max="7" width="10" customWidth="1"/>
  </cols>
  <sheetData>
    <row r="1" spans="1:14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I1" s="11" t="s">
        <v>66</v>
      </c>
      <c r="J1" s="11" t="s">
        <v>67</v>
      </c>
      <c r="K1" s="11" t="s">
        <v>68</v>
      </c>
      <c r="L1" s="11" t="s">
        <v>69</v>
      </c>
      <c r="M1" s="11" t="s">
        <v>70</v>
      </c>
      <c r="N1" s="11" t="s">
        <v>71</v>
      </c>
    </row>
    <row r="2" spans="1:14">
      <c r="A2" s="10" t="s">
        <v>13</v>
      </c>
      <c r="B2" s="6" t="s">
        <v>32</v>
      </c>
      <c r="C2" s="6" t="s">
        <v>0</v>
      </c>
      <c r="D2" s="7">
        <v>20000</v>
      </c>
      <c r="E2" s="6" t="s">
        <v>49</v>
      </c>
      <c r="F2" s="7">
        <v>0</v>
      </c>
      <c r="G2" s="6"/>
      <c r="I2" s="12" t="str">
        <f>IF(AND(E2="Marié",F2=1),"Oui","")</f>
        <v/>
      </c>
      <c r="J2" s="13" t="str">
        <f>IF(OR(E2="Célibataire",E2="Divorcé"),"Oui","")</f>
        <v/>
      </c>
      <c r="K2" s="13" t="str">
        <f>IF(AND(E2="Marié",D2&gt;75000),"Oui","")</f>
        <v/>
      </c>
      <c r="L2" s="12" t="str">
        <f>IF(AND(C2="Homme",OR(E2="veuf",E2="Divorcé"),F2=0),"Oui","")</f>
        <v>Oui</v>
      </c>
      <c r="M2" s="12" t="str">
        <f>IF(AND(C2="Femme",OR(F2=1,F2=2)),"Oui","")</f>
        <v/>
      </c>
      <c r="N2" s="12" t="str">
        <f>IF(AND(E2="Marié",D2&gt;=50000,F2&gt;=2),"Oui","")</f>
        <v/>
      </c>
    </row>
    <row r="3" spans="1:14">
      <c r="A3" s="10" t="s">
        <v>14</v>
      </c>
      <c r="B3" s="6" t="s">
        <v>33</v>
      </c>
      <c r="C3" s="6" t="s">
        <v>0</v>
      </c>
      <c r="D3" s="7">
        <v>80000</v>
      </c>
      <c r="E3" s="6" t="s">
        <v>49</v>
      </c>
      <c r="F3" s="7">
        <v>1</v>
      </c>
      <c r="G3" s="6"/>
      <c r="I3" s="12" t="str">
        <f t="shared" ref="I3:I20" si="0">IF(AND(E3="Marié",F3=1),"Oui","")</f>
        <v/>
      </c>
      <c r="J3" s="13" t="str">
        <f t="shared" ref="J3:J20" si="1">IF(OR(E3="Célibataire",E3="Divorcé"),"Oui","")</f>
        <v/>
      </c>
      <c r="K3" s="13" t="str">
        <f t="shared" ref="K3:K20" si="2">IF(AND(E3="Marié",D3&gt;75000),"Oui","")</f>
        <v/>
      </c>
      <c r="L3" s="12" t="str">
        <f t="shared" ref="L3:L20" si="3">IF(AND(C3="Homme",OR(E3="veuf",E3="Divorcé"),F3=0),"Oui","")</f>
        <v/>
      </c>
      <c r="M3" s="12" t="str">
        <f t="shared" ref="M3:M20" si="4">IF(AND(C3="Femme",OR(F3=1,F3=2)),"Oui","")</f>
        <v/>
      </c>
      <c r="N3" s="12" t="str">
        <f t="shared" ref="N3:N20" si="5">IF(AND(E3="Marié",D3&gt;=50000,F3&gt;=2),"Oui","")</f>
        <v/>
      </c>
    </row>
    <row r="4" spans="1:14">
      <c r="A4" s="10" t="s">
        <v>15</v>
      </c>
      <c r="B4" s="6" t="s">
        <v>34</v>
      </c>
      <c r="C4" s="6" t="s">
        <v>0</v>
      </c>
      <c r="D4" s="7">
        <v>67000</v>
      </c>
      <c r="E4" s="6" t="s">
        <v>51</v>
      </c>
      <c r="F4" s="7">
        <v>0</v>
      </c>
      <c r="G4" s="6"/>
      <c r="I4" s="12" t="str">
        <f t="shared" si="0"/>
        <v/>
      </c>
      <c r="J4" s="13" t="str">
        <f t="shared" si="1"/>
        <v/>
      </c>
      <c r="K4" s="13" t="str">
        <f t="shared" si="2"/>
        <v/>
      </c>
      <c r="L4" s="12" t="str">
        <f t="shared" si="3"/>
        <v/>
      </c>
      <c r="M4" s="12" t="str">
        <f t="shared" si="4"/>
        <v/>
      </c>
      <c r="N4" s="12" t="str">
        <f t="shared" si="5"/>
        <v/>
      </c>
    </row>
    <row r="5" spans="1:14">
      <c r="A5" s="10" t="s">
        <v>16</v>
      </c>
      <c r="B5" s="6" t="s">
        <v>35</v>
      </c>
      <c r="C5" s="6" t="s">
        <v>0</v>
      </c>
      <c r="D5" s="7">
        <v>35000</v>
      </c>
      <c r="E5" s="6" t="s">
        <v>49</v>
      </c>
      <c r="F5" s="7">
        <v>0</v>
      </c>
      <c r="G5" s="6"/>
      <c r="I5" s="12" t="str">
        <f t="shared" si="0"/>
        <v/>
      </c>
      <c r="J5" s="13" t="str">
        <f t="shared" si="1"/>
        <v/>
      </c>
      <c r="K5" s="13" t="str">
        <f t="shared" si="2"/>
        <v/>
      </c>
      <c r="L5" s="12" t="str">
        <f t="shared" si="3"/>
        <v>Oui</v>
      </c>
      <c r="M5" s="12" t="str">
        <f t="shared" si="4"/>
        <v/>
      </c>
      <c r="N5" s="12" t="str">
        <f t="shared" si="5"/>
        <v/>
      </c>
    </row>
    <row r="6" spans="1:14">
      <c r="A6" s="10" t="s">
        <v>17</v>
      </c>
      <c r="B6" s="6" t="s">
        <v>36</v>
      </c>
      <c r="C6" s="6" t="s">
        <v>0</v>
      </c>
      <c r="D6" s="7">
        <v>77000</v>
      </c>
      <c r="E6" s="6" t="s">
        <v>50</v>
      </c>
      <c r="F6" s="7">
        <v>0</v>
      </c>
      <c r="G6" s="6"/>
      <c r="I6" s="12" t="str">
        <f t="shared" si="0"/>
        <v/>
      </c>
      <c r="J6" s="13" t="str">
        <f t="shared" si="1"/>
        <v>Oui</v>
      </c>
      <c r="K6" s="13" t="str">
        <f t="shared" si="2"/>
        <v/>
      </c>
      <c r="L6" s="12" t="str">
        <f t="shared" si="3"/>
        <v/>
      </c>
      <c r="M6" s="12" t="str">
        <f t="shared" si="4"/>
        <v/>
      </c>
      <c r="N6" s="12" t="str">
        <f t="shared" si="5"/>
        <v/>
      </c>
    </row>
    <row r="7" spans="1:14">
      <c r="A7" s="10" t="s">
        <v>18</v>
      </c>
      <c r="B7" s="6" t="s">
        <v>37</v>
      </c>
      <c r="C7" s="6" t="s">
        <v>0</v>
      </c>
      <c r="D7" s="7">
        <v>70000</v>
      </c>
      <c r="E7" s="6" t="s">
        <v>51</v>
      </c>
      <c r="F7" s="7">
        <v>3</v>
      </c>
      <c r="G7" s="6"/>
      <c r="I7" s="12" t="str">
        <f t="shared" si="0"/>
        <v/>
      </c>
      <c r="J7" s="13" t="str">
        <f t="shared" si="1"/>
        <v/>
      </c>
      <c r="K7" s="13" t="str">
        <f t="shared" si="2"/>
        <v/>
      </c>
      <c r="L7" s="12" t="str">
        <f t="shared" si="3"/>
        <v/>
      </c>
      <c r="M7" s="12" t="str">
        <f t="shared" si="4"/>
        <v/>
      </c>
      <c r="N7" s="12" t="str">
        <f t="shared" si="5"/>
        <v>Oui</v>
      </c>
    </row>
    <row r="8" spans="1:14">
      <c r="A8" s="10" t="s">
        <v>19</v>
      </c>
      <c r="B8" s="6" t="s">
        <v>38</v>
      </c>
      <c r="C8" s="6" t="s">
        <v>0</v>
      </c>
      <c r="D8" s="7">
        <v>23000</v>
      </c>
      <c r="E8" s="6" t="s">
        <v>50</v>
      </c>
      <c r="F8" s="7">
        <v>3</v>
      </c>
      <c r="G8" s="6"/>
      <c r="I8" s="12" t="str">
        <f t="shared" si="0"/>
        <v/>
      </c>
      <c r="J8" s="13" t="str">
        <f t="shared" si="1"/>
        <v>Oui</v>
      </c>
      <c r="K8" s="13" t="str">
        <f t="shared" si="2"/>
        <v/>
      </c>
      <c r="L8" s="12" t="str">
        <f t="shared" si="3"/>
        <v/>
      </c>
      <c r="M8" s="12" t="str">
        <f t="shared" si="4"/>
        <v/>
      </c>
      <c r="N8" s="12" t="str">
        <f t="shared" si="5"/>
        <v/>
      </c>
    </row>
    <row r="9" spans="1:14">
      <c r="A9" s="10" t="s">
        <v>20</v>
      </c>
      <c r="B9" s="6" t="s">
        <v>39</v>
      </c>
      <c r="C9" s="6" t="s">
        <v>1</v>
      </c>
      <c r="D9" s="7">
        <v>97000</v>
      </c>
      <c r="E9" s="6" t="s">
        <v>52</v>
      </c>
      <c r="F9" s="7">
        <v>1</v>
      </c>
      <c r="G9" s="6"/>
      <c r="I9" s="12" t="str">
        <f t="shared" si="0"/>
        <v/>
      </c>
      <c r="J9" s="13" t="str">
        <f t="shared" si="1"/>
        <v/>
      </c>
      <c r="K9" s="13" t="str">
        <f t="shared" si="2"/>
        <v/>
      </c>
      <c r="L9" s="12" t="str">
        <f t="shared" si="3"/>
        <v/>
      </c>
      <c r="M9" s="12" t="str">
        <f t="shared" si="4"/>
        <v>Oui</v>
      </c>
      <c r="N9" s="12" t="str">
        <f t="shared" si="5"/>
        <v/>
      </c>
    </row>
    <row r="10" spans="1:14">
      <c r="A10" s="10" t="s">
        <v>21</v>
      </c>
      <c r="B10" s="6" t="s">
        <v>40</v>
      </c>
      <c r="C10" s="6" t="s">
        <v>0</v>
      </c>
      <c r="D10" s="7">
        <v>26000</v>
      </c>
      <c r="E10" s="6" t="s">
        <v>53</v>
      </c>
      <c r="F10" s="7">
        <v>3</v>
      </c>
      <c r="G10" s="6"/>
      <c r="I10" s="12" t="str">
        <f t="shared" si="0"/>
        <v/>
      </c>
      <c r="J10" s="13" t="str">
        <f t="shared" si="1"/>
        <v>Oui</v>
      </c>
      <c r="K10" s="13" t="str">
        <f t="shared" si="2"/>
        <v/>
      </c>
      <c r="L10" s="12" t="str">
        <f t="shared" si="3"/>
        <v/>
      </c>
      <c r="M10" s="12" t="str">
        <f t="shared" si="4"/>
        <v/>
      </c>
      <c r="N10" s="12" t="str">
        <f t="shared" si="5"/>
        <v/>
      </c>
    </row>
    <row r="11" spans="1:14">
      <c r="A11" s="10" t="s">
        <v>22</v>
      </c>
      <c r="B11" s="6" t="s">
        <v>41</v>
      </c>
      <c r="C11" s="6" t="s">
        <v>1</v>
      </c>
      <c r="D11" s="7">
        <v>89000</v>
      </c>
      <c r="E11" s="6" t="s">
        <v>52</v>
      </c>
      <c r="F11" s="7">
        <v>0</v>
      </c>
      <c r="G11" s="6"/>
      <c r="I11" s="12" t="str">
        <f t="shared" si="0"/>
        <v/>
      </c>
      <c r="J11" s="13" t="str">
        <f t="shared" si="1"/>
        <v/>
      </c>
      <c r="K11" s="13" t="str">
        <f t="shared" si="2"/>
        <v/>
      </c>
      <c r="L11" s="12" t="str">
        <f t="shared" si="3"/>
        <v/>
      </c>
      <c r="M11" s="12" t="str">
        <f t="shared" si="4"/>
        <v/>
      </c>
      <c r="N11" s="12" t="str">
        <f t="shared" si="5"/>
        <v/>
      </c>
    </row>
    <row r="12" spans="1:14">
      <c r="A12" s="10" t="s">
        <v>23</v>
      </c>
      <c r="B12" s="6" t="s">
        <v>42</v>
      </c>
      <c r="C12" s="6" t="s">
        <v>1</v>
      </c>
      <c r="D12" s="7">
        <v>77000</v>
      </c>
      <c r="E12" s="6" t="s">
        <v>50</v>
      </c>
      <c r="F12" s="7">
        <v>2</v>
      </c>
      <c r="G12" s="6"/>
      <c r="I12" s="12" t="str">
        <f t="shared" si="0"/>
        <v/>
      </c>
      <c r="J12" s="13" t="str">
        <f t="shared" si="1"/>
        <v>Oui</v>
      </c>
      <c r="K12" s="13" t="str">
        <f t="shared" si="2"/>
        <v/>
      </c>
      <c r="L12" s="12" t="str">
        <f t="shared" si="3"/>
        <v/>
      </c>
      <c r="M12" s="12" t="str">
        <f t="shared" si="4"/>
        <v>Oui</v>
      </c>
      <c r="N12" s="12" t="str">
        <f t="shared" si="5"/>
        <v/>
      </c>
    </row>
    <row r="13" spans="1:14">
      <c r="A13" s="10" t="s">
        <v>24</v>
      </c>
      <c r="B13" s="6" t="s">
        <v>43</v>
      </c>
      <c r="C13" s="6" t="s">
        <v>0</v>
      </c>
      <c r="D13" s="7">
        <v>34000</v>
      </c>
      <c r="E13" s="6" t="s">
        <v>53</v>
      </c>
      <c r="F13" s="7">
        <v>0</v>
      </c>
      <c r="G13" s="6"/>
      <c r="I13" s="12" t="str">
        <f t="shared" si="0"/>
        <v/>
      </c>
      <c r="J13" s="13" t="str">
        <f t="shared" si="1"/>
        <v>Oui</v>
      </c>
      <c r="K13" s="13" t="str">
        <f t="shared" si="2"/>
        <v/>
      </c>
      <c r="L13" s="12" t="str">
        <f t="shared" si="3"/>
        <v>Oui</v>
      </c>
      <c r="M13" s="12" t="str">
        <f t="shared" si="4"/>
        <v/>
      </c>
      <c r="N13" s="12" t="str">
        <f t="shared" si="5"/>
        <v/>
      </c>
    </row>
    <row r="14" spans="1:14">
      <c r="A14" s="10" t="s">
        <v>25</v>
      </c>
      <c r="B14" s="6" t="s">
        <v>44</v>
      </c>
      <c r="C14" s="6" t="s">
        <v>0</v>
      </c>
      <c r="D14" s="7">
        <v>61000</v>
      </c>
      <c r="E14" s="6" t="s">
        <v>49</v>
      </c>
      <c r="F14" s="7">
        <v>2</v>
      </c>
      <c r="G14" s="6"/>
      <c r="I14" s="12" t="str">
        <f t="shared" si="0"/>
        <v/>
      </c>
      <c r="J14" s="13" t="str">
        <f t="shared" si="1"/>
        <v/>
      </c>
      <c r="K14" s="13" t="str">
        <f t="shared" si="2"/>
        <v/>
      </c>
      <c r="L14" s="12" t="str">
        <f t="shared" si="3"/>
        <v/>
      </c>
      <c r="M14" s="12" t="str">
        <f t="shared" si="4"/>
        <v/>
      </c>
      <c r="N14" s="12" t="str">
        <f t="shared" si="5"/>
        <v/>
      </c>
    </row>
    <row r="15" spans="1:14">
      <c r="A15" s="10" t="s">
        <v>26</v>
      </c>
      <c r="B15" s="6" t="s">
        <v>45</v>
      </c>
      <c r="C15" s="6" t="s">
        <v>1</v>
      </c>
      <c r="D15" s="7">
        <v>27000</v>
      </c>
      <c r="E15" s="6" t="s">
        <v>50</v>
      </c>
      <c r="F15" s="7">
        <v>0</v>
      </c>
      <c r="G15" s="6"/>
      <c r="I15" s="12" t="str">
        <f t="shared" si="0"/>
        <v/>
      </c>
      <c r="J15" s="13" t="str">
        <f t="shared" si="1"/>
        <v>Oui</v>
      </c>
      <c r="K15" s="13" t="str">
        <f t="shared" si="2"/>
        <v/>
      </c>
      <c r="L15" s="12" t="str">
        <f t="shared" si="3"/>
        <v/>
      </c>
      <c r="M15" s="12" t="str">
        <f t="shared" si="4"/>
        <v/>
      </c>
      <c r="N15" s="12" t="str">
        <f t="shared" si="5"/>
        <v/>
      </c>
    </row>
    <row r="16" spans="1:14">
      <c r="A16" s="10" t="s">
        <v>27</v>
      </c>
      <c r="B16" s="6" t="s">
        <v>44</v>
      </c>
      <c r="C16" s="6" t="s">
        <v>1</v>
      </c>
      <c r="D16" s="7">
        <v>72000</v>
      </c>
      <c r="E16" s="6" t="s">
        <v>53</v>
      </c>
      <c r="F16" s="7">
        <v>3</v>
      </c>
      <c r="G16" s="6"/>
      <c r="I16" s="12" t="str">
        <f t="shared" si="0"/>
        <v/>
      </c>
      <c r="J16" s="13" t="str">
        <f t="shared" si="1"/>
        <v>Oui</v>
      </c>
      <c r="K16" s="13" t="str">
        <f t="shared" si="2"/>
        <v/>
      </c>
      <c r="L16" s="12" t="str">
        <f t="shared" si="3"/>
        <v/>
      </c>
      <c r="M16" s="12" t="str">
        <f t="shared" si="4"/>
        <v/>
      </c>
      <c r="N16" s="12" t="str">
        <f t="shared" si="5"/>
        <v/>
      </c>
    </row>
    <row r="17" spans="1:14">
      <c r="A17" s="10" t="s">
        <v>28</v>
      </c>
      <c r="B17" s="6" t="s">
        <v>46</v>
      </c>
      <c r="C17" s="6" t="s">
        <v>0</v>
      </c>
      <c r="D17" s="7">
        <v>85000</v>
      </c>
      <c r="E17" s="6" t="s">
        <v>49</v>
      </c>
      <c r="F17" s="7">
        <v>1</v>
      </c>
      <c r="G17" s="6"/>
      <c r="I17" s="12" t="str">
        <f t="shared" si="0"/>
        <v/>
      </c>
      <c r="J17" s="13" t="str">
        <f t="shared" si="1"/>
        <v/>
      </c>
      <c r="K17" s="13" t="str">
        <f t="shared" si="2"/>
        <v/>
      </c>
      <c r="L17" s="12" t="str">
        <f t="shared" si="3"/>
        <v/>
      </c>
      <c r="M17" s="12" t="str">
        <f t="shared" si="4"/>
        <v/>
      </c>
      <c r="N17" s="12" t="str">
        <f t="shared" si="5"/>
        <v/>
      </c>
    </row>
    <row r="18" spans="1:14">
      <c r="A18" s="10" t="s">
        <v>29</v>
      </c>
      <c r="B18" s="6" t="s">
        <v>47</v>
      </c>
      <c r="C18" s="6" t="s">
        <v>1</v>
      </c>
      <c r="D18" s="7">
        <v>84000</v>
      </c>
      <c r="E18" s="6" t="s">
        <v>50</v>
      </c>
      <c r="F18" s="7">
        <v>3</v>
      </c>
      <c r="G18" s="6"/>
      <c r="I18" s="12" t="str">
        <f t="shared" si="0"/>
        <v/>
      </c>
      <c r="J18" s="13" t="str">
        <f t="shared" si="1"/>
        <v>Oui</v>
      </c>
      <c r="K18" s="13" t="str">
        <f t="shared" si="2"/>
        <v/>
      </c>
      <c r="L18" s="12" t="str">
        <f t="shared" si="3"/>
        <v/>
      </c>
      <c r="M18" s="12" t="str">
        <f t="shared" si="4"/>
        <v/>
      </c>
      <c r="N18" s="12" t="str">
        <f t="shared" si="5"/>
        <v/>
      </c>
    </row>
    <row r="19" spans="1:14">
      <c r="A19" s="10" t="s">
        <v>30</v>
      </c>
      <c r="B19" s="6" t="s">
        <v>48</v>
      </c>
      <c r="C19" s="6" t="s">
        <v>0</v>
      </c>
      <c r="D19" s="7">
        <v>50000</v>
      </c>
      <c r="E19" s="6" t="s">
        <v>50</v>
      </c>
      <c r="F19" s="7">
        <v>2</v>
      </c>
      <c r="G19" s="6"/>
      <c r="I19" s="12" t="str">
        <f t="shared" si="0"/>
        <v/>
      </c>
      <c r="J19" s="13" t="str">
        <f t="shared" si="1"/>
        <v>Oui</v>
      </c>
      <c r="K19" s="13" t="str">
        <f t="shared" si="2"/>
        <v/>
      </c>
      <c r="L19" s="12" t="str">
        <f t="shared" si="3"/>
        <v/>
      </c>
      <c r="M19" s="12" t="str">
        <f t="shared" si="4"/>
        <v/>
      </c>
      <c r="N19" s="12" t="str">
        <f t="shared" si="5"/>
        <v/>
      </c>
    </row>
    <row r="20" spans="1:14">
      <c r="A20" s="10" t="s">
        <v>31</v>
      </c>
      <c r="B20" s="6" t="s">
        <v>44</v>
      </c>
      <c r="C20" s="6" t="s">
        <v>0</v>
      </c>
      <c r="D20" s="7">
        <v>31000</v>
      </c>
      <c r="E20" s="6" t="s">
        <v>50</v>
      </c>
      <c r="F20" s="7">
        <v>0</v>
      </c>
      <c r="G20" s="6"/>
      <c r="I20" s="12" t="str">
        <f t="shared" si="0"/>
        <v/>
      </c>
      <c r="J20" s="13" t="str">
        <f t="shared" si="1"/>
        <v>Oui</v>
      </c>
      <c r="K20" s="13" t="str">
        <f t="shared" si="2"/>
        <v/>
      </c>
      <c r="L20" s="12" t="str">
        <f t="shared" si="3"/>
        <v/>
      </c>
      <c r="M20" s="12" t="str">
        <f t="shared" si="4"/>
        <v/>
      </c>
      <c r="N20" s="12" t="str">
        <f t="shared" si="5"/>
        <v/>
      </c>
    </row>
    <row r="25" spans="1:14">
      <c r="A25" t="s">
        <v>65</v>
      </c>
    </row>
    <row r="26" spans="1:14">
      <c r="A26" s="9" t="s">
        <v>58</v>
      </c>
    </row>
    <row r="27" spans="1:14">
      <c r="A27" s="9" t="s">
        <v>59</v>
      </c>
    </row>
    <row r="28" spans="1:14">
      <c r="A28" s="9" t="s">
        <v>60</v>
      </c>
    </row>
    <row r="29" spans="1:14">
      <c r="A29" s="9" t="s">
        <v>61</v>
      </c>
    </row>
    <row r="30" spans="1:14">
      <c r="A30" s="9" t="s">
        <v>62</v>
      </c>
    </row>
    <row r="31" spans="1:14">
      <c r="A31" s="9" t="s">
        <v>63</v>
      </c>
    </row>
    <row r="32" spans="1:14">
      <c r="A3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zoomScale="130" zoomScaleNormal="130" workbookViewId="0">
      <selection activeCell="C9" sqref="C9"/>
    </sheetView>
  </sheetViews>
  <sheetFormatPr baseColWidth="10" defaultColWidth="9.140625" defaultRowHeight="15"/>
  <cols>
    <col min="1" max="1" width="13.85546875" customWidth="1"/>
    <col min="2" max="3" width="10.7109375" customWidth="1"/>
    <col min="6" max="7" width="10.7109375" customWidth="1"/>
  </cols>
  <sheetData>
    <row r="1" spans="1:7">
      <c r="A1" t="s">
        <v>103</v>
      </c>
    </row>
    <row r="3" spans="1:7">
      <c r="A3" s="11" t="s">
        <v>72</v>
      </c>
      <c r="B3" s="11" t="s">
        <v>73</v>
      </c>
      <c r="C3" s="11" t="s">
        <v>74</v>
      </c>
      <c r="F3" s="15" t="s">
        <v>82</v>
      </c>
      <c r="G3" s="15" t="s">
        <v>74</v>
      </c>
    </row>
    <row r="4" spans="1:7">
      <c r="A4" s="2" t="s">
        <v>75</v>
      </c>
      <c r="B4" s="14">
        <v>10</v>
      </c>
      <c r="C4" s="3" t="str">
        <f>VLOOKUP(B4,$F$4:$G$9,2)</f>
        <v>Passable</v>
      </c>
      <c r="F4" s="7">
        <v>0</v>
      </c>
      <c r="G4" s="6" t="s">
        <v>83</v>
      </c>
    </row>
    <row r="5" spans="1:7">
      <c r="A5" s="2" t="s">
        <v>76</v>
      </c>
      <c r="B5" s="14">
        <v>12</v>
      </c>
      <c r="C5" s="3" t="str">
        <f t="shared" ref="C5:C13" si="0">VLOOKUP(B5,$F$4:$G$9,2)</f>
        <v>Assez Bien</v>
      </c>
      <c r="F5" s="7">
        <v>10</v>
      </c>
      <c r="G5" s="6" t="s">
        <v>84</v>
      </c>
    </row>
    <row r="6" spans="1:7">
      <c r="A6" s="2" t="s">
        <v>77</v>
      </c>
      <c r="B6" s="14">
        <v>15</v>
      </c>
      <c r="C6" s="3" t="str">
        <f t="shared" si="0"/>
        <v>Bien</v>
      </c>
      <c r="F6" s="7">
        <v>12</v>
      </c>
      <c r="G6" s="6" t="s">
        <v>85</v>
      </c>
    </row>
    <row r="7" spans="1:7">
      <c r="A7" s="2" t="s">
        <v>2</v>
      </c>
      <c r="B7" s="14">
        <v>13</v>
      </c>
      <c r="C7" s="3" t="str">
        <f t="shared" si="0"/>
        <v>Assez Bien</v>
      </c>
      <c r="F7" s="7">
        <v>14</v>
      </c>
      <c r="G7" s="6" t="s">
        <v>86</v>
      </c>
    </row>
    <row r="8" spans="1:7">
      <c r="A8" s="2" t="s">
        <v>78</v>
      </c>
      <c r="B8" s="14">
        <v>18</v>
      </c>
      <c r="C8" s="3" t="str">
        <f t="shared" si="0"/>
        <v>Excellent</v>
      </c>
      <c r="F8" s="7">
        <v>16</v>
      </c>
      <c r="G8" s="6" t="s">
        <v>87</v>
      </c>
    </row>
    <row r="9" spans="1:7">
      <c r="A9" s="2" t="s">
        <v>79</v>
      </c>
      <c r="B9" s="14">
        <v>12</v>
      </c>
      <c r="C9" s="3" t="str">
        <f t="shared" si="0"/>
        <v>Assez Bien</v>
      </c>
      <c r="F9" s="7">
        <v>18</v>
      </c>
      <c r="G9" s="6" t="s">
        <v>88</v>
      </c>
    </row>
    <row r="10" spans="1:7">
      <c r="A10" s="2" t="s">
        <v>3</v>
      </c>
      <c r="B10" s="14">
        <v>12.5</v>
      </c>
      <c r="C10" s="3" t="str">
        <f t="shared" si="0"/>
        <v>Assez Bien</v>
      </c>
    </row>
    <row r="11" spans="1:7">
      <c r="A11" s="2" t="s">
        <v>80</v>
      </c>
      <c r="B11" s="14">
        <v>9.75</v>
      </c>
      <c r="C11" s="3" t="str">
        <f t="shared" si="0"/>
        <v>Faible</v>
      </c>
    </row>
    <row r="12" spans="1:7">
      <c r="A12" s="2" t="s">
        <v>81</v>
      </c>
      <c r="B12" s="14">
        <v>8.5</v>
      </c>
      <c r="C12" s="3" t="str">
        <f t="shared" si="0"/>
        <v>Faible</v>
      </c>
    </row>
    <row r="13" spans="1:7">
      <c r="A13" s="2" t="s">
        <v>4</v>
      </c>
      <c r="B13" s="14">
        <v>17.5</v>
      </c>
      <c r="C13" s="3" t="str">
        <f t="shared" si="0"/>
        <v>Très Bien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6" sqref="F6"/>
    </sheetView>
  </sheetViews>
  <sheetFormatPr baseColWidth="10" defaultColWidth="9.140625" defaultRowHeight="15"/>
  <cols>
    <col min="1" max="1" width="15.28515625" customWidth="1"/>
    <col min="2" max="9" width="11.7109375" customWidth="1"/>
  </cols>
  <sheetData>
    <row r="1" spans="1:9" ht="15.75">
      <c r="A1" s="32" t="s">
        <v>89</v>
      </c>
      <c r="B1" s="32"/>
      <c r="C1" s="32"/>
      <c r="D1" s="32"/>
      <c r="E1" s="32"/>
      <c r="F1" s="32"/>
      <c r="G1" s="32"/>
      <c r="H1" s="32"/>
      <c r="I1" s="32"/>
    </row>
    <row r="2" spans="1:9" ht="15.75">
      <c r="A2" s="16"/>
      <c r="B2" s="16"/>
      <c r="C2" s="16"/>
      <c r="D2" s="16"/>
      <c r="E2" s="16"/>
      <c r="F2" s="16"/>
      <c r="G2" s="16"/>
      <c r="H2" s="16"/>
      <c r="I2" s="16"/>
    </row>
    <row r="3" spans="1:9">
      <c r="A3" s="17" t="s">
        <v>90</v>
      </c>
      <c r="B3" s="7" t="s">
        <v>91</v>
      </c>
      <c r="C3" s="7" t="s">
        <v>92</v>
      </c>
      <c r="D3" s="7" t="s">
        <v>93</v>
      </c>
      <c r="E3" s="7" t="s">
        <v>94</v>
      </c>
      <c r="F3" s="7" t="s">
        <v>95</v>
      </c>
      <c r="G3" s="7" t="s">
        <v>96</v>
      </c>
      <c r="H3" s="7" t="s">
        <v>97</v>
      </c>
      <c r="I3" s="7" t="s">
        <v>98</v>
      </c>
    </row>
    <row r="4" spans="1:9">
      <c r="A4" s="17" t="s">
        <v>99</v>
      </c>
      <c r="B4" s="18">
        <v>10000</v>
      </c>
      <c r="C4" s="18">
        <v>30000</v>
      </c>
      <c r="D4" s="18">
        <v>50000</v>
      </c>
      <c r="E4" s="18">
        <v>20000</v>
      </c>
      <c r="F4" s="18">
        <v>21000</v>
      </c>
      <c r="G4" s="18">
        <v>29000</v>
      </c>
      <c r="H4" s="18">
        <v>29000</v>
      </c>
      <c r="I4" s="18">
        <v>29000</v>
      </c>
    </row>
    <row r="6" spans="1:9">
      <c r="B6" s="19" t="s">
        <v>90</v>
      </c>
      <c r="C6" s="20" t="s">
        <v>100</v>
      </c>
      <c r="E6" s="19" t="s">
        <v>101</v>
      </c>
      <c r="F6" s="21">
        <f>HLOOKUP(C6,B3:I4,2,FALSE)</f>
        <v>10000</v>
      </c>
    </row>
    <row r="8" spans="1:9">
      <c r="A8" s="33" t="s">
        <v>102</v>
      </c>
      <c r="B8" s="33"/>
      <c r="C8" s="33"/>
      <c r="D8" s="33"/>
      <c r="E8" s="33"/>
      <c r="F8" s="33"/>
      <c r="G8" s="33"/>
      <c r="H8" s="33"/>
      <c r="I8" s="33"/>
    </row>
  </sheetData>
  <mergeCells count="2">
    <mergeCell ref="A1:I1"/>
    <mergeCell ref="A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5" zoomScaleNormal="100" workbookViewId="0">
      <selection activeCell="D6" sqref="D6"/>
    </sheetView>
  </sheetViews>
  <sheetFormatPr baseColWidth="10" defaultColWidth="11.42578125" defaultRowHeight="15"/>
  <cols>
    <col min="1" max="1" width="27.28515625" customWidth="1"/>
    <col min="2" max="9" width="6.7109375" customWidth="1"/>
  </cols>
  <sheetData>
    <row r="1" spans="1:9" ht="32.25" customHeight="1">
      <c r="A1" s="34" t="s">
        <v>105</v>
      </c>
      <c r="B1" s="34"/>
      <c r="C1" s="34"/>
      <c r="D1" s="34"/>
      <c r="E1" s="34"/>
      <c r="F1" s="34"/>
      <c r="G1" s="34"/>
      <c r="H1" s="34"/>
      <c r="I1" s="34"/>
    </row>
    <row r="3" spans="1:9">
      <c r="A3" s="26" t="s">
        <v>118</v>
      </c>
      <c r="B3" s="27">
        <v>2008</v>
      </c>
      <c r="C3" s="27">
        <v>2009</v>
      </c>
      <c r="D3" s="27">
        <v>2010</v>
      </c>
      <c r="E3" s="27">
        <v>2011</v>
      </c>
      <c r="F3" s="27">
        <v>2012</v>
      </c>
      <c r="G3" s="27">
        <v>2013</v>
      </c>
      <c r="H3" s="27">
        <v>2014</v>
      </c>
      <c r="I3" s="27">
        <v>2015</v>
      </c>
    </row>
    <row r="4" spans="1:9" ht="30">
      <c r="A4" s="28" t="s">
        <v>119</v>
      </c>
      <c r="B4" s="22">
        <v>26.9</v>
      </c>
      <c r="C4" s="22">
        <v>26.6</v>
      </c>
      <c r="D4" s="22">
        <v>25.2</v>
      </c>
      <c r="E4" s="22">
        <v>24.6</v>
      </c>
      <c r="F4" s="22">
        <v>23.9</v>
      </c>
      <c r="G4" s="22">
        <v>23.6</v>
      </c>
      <c r="H4" s="22">
        <v>23.5</v>
      </c>
      <c r="I4" s="22">
        <v>23.7</v>
      </c>
    </row>
    <row r="5" spans="1:9" ht="30">
      <c r="A5" s="28" t="s">
        <v>120</v>
      </c>
      <c r="B5" s="22">
        <v>23.9</v>
      </c>
      <c r="C5" s="22">
        <v>22.9</v>
      </c>
      <c r="D5" s="22">
        <v>22.2</v>
      </c>
      <c r="E5" s="22">
        <v>21.6</v>
      </c>
      <c r="F5" s="22">
        <v>21.2</v>
      </c>
      <c r="G5" s="22">
        <v>21.2</v>
      </c>
      <c r="H5" s="22">
        <v>20.399999999999999</v>
      </c>
      <c r="I5" s="22">
        <v>20.7</v>
      </c>
    </row>
    <row r="6" spans="1:9" ht="30">
      <c r="A6" s="28" t="s">
        <v>104</v>
      </c>
      <c r="B6" s="23">
        <f>(B5+B4)/2</f>
        <v>25.4</v>
      </c>
      <c r="C6" s="23">
        <f t="shared" ref="C6:I6" si="0">(C5+C4)/2</f>
        <v>24.75</v>
      </c>
      <c r="D6" s="23">
        <f t="shared" si="0"/>
        <v>23.7</v>
      </c>
      <c r="E6" s="23">
        <f t="shared" si="0"/>
        <v>23.1</v>
      </c>
      <c r="F6" s="23">
        <f t="shared" si="0"/>
        <v>22.549999999999997</v>
      </c>
      <c r="G6" s="23">
        <f t="shared" si="0"/>
        <v>22.4</v>
      </c>
      <c r="H6" s="23">
        <f t="shared" si="0"/>
        <v>21.95</v>
      </c>
      <c r="I6" s="23">
        <f t="shared" si="0"/>
        <v>22.2</v>
      </c>
    </row>
    <row r="8" spans="1:9">
      <c r="A8" s="24" t="s">
        <v>106</v>
      </c>
    </row>
    <row r="9" spans="1:9" ht="35.25" customHeight="1">
      <c r="A9" s="35" t="s">
        <v>107</v>
      </c>
      <c r="B9" s="35"/>
      <c r="C9" s="35"/>
      <c r="D9" s="35"/>
      <c r="E9" s="35"/>
      <c r="F9" s="35"/>
      <c r="G9" s="35"/>
      <c r="H9" s="35"/>
      <c r="I9" s="35"/>
    </row>
    <row r="10" spans="1:9" ht="30" customHeight="1">
      <c r="A10" s="35" t="s">
        <v>108</v>
      </c>
      <c r="B10" s="35"/>
      <c r="C10" s="35"/>
      <c r="D10" s="35"/>
      <c r="E10" s="35"/>
      <c r="F10" s="35"/>
      <c r="G10" s="35"/>
      <c r="H10" s="35"/>
      <c r="I10" s="35"/>
    </row>
    <row r="11" spans="1:9" ht="19.5" customHeight="1">
      <c r="A11" s="35" t="s">
        <v>109</v>
      </c>
      <c r="B11" s="35"/>
      <c r="C11" s="35"/>
      <c r="D11" s="35"/>
      <c r="E11" s="35"/>
      <c r="F11" s="35"/>
      <c r="G11" s="35"/>
      <c r="H11" s="35"/>
      <c r="I11" s="35"/>
    </row>
  </sheetData>
  <mergeCells count="4">
    <mergeCell ref="A1:I1"/>
    <mergeCell ref="A9:I9"/>
    <mergeCell ref="A10:I10"/>
    <mergeCell ref="A11:I11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Exercice 1</vt:lpstr>
      <vt:lpstr>Exercice 2</vt:lpstr>
      <vt:lpstr>Exercice 3</vt:lpstr>
      <vt:lpstr>Exercice 4</vt:lpstr>
      <vt:lpstr>Exercice 5</vt:lpstr>
      <vt:lpstr>Exercice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Abou Bakr Seddik DRID</dc:creator>
  <cp:lastModifiedBy>PC</cp:lastModifiedBy>
  <dcterms:created xsi:type="dcterms:W3CDTF">2018-04-02T21:28:39Z</dcterms:created>
  <dcterms:modified xsi:type="dcterms:W3CDTF">2020-04-30T10:06:36Z</dcterms:modified>
</cp:coreProperties>
</file>